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How to use" state="visible" r:id="rId4"/>
    <sheet sheetId="2" name="Start here" state="visible" r:id="rId5"/>
    <sheet sheetId="3" name="Weekly P&amp;L" state="visible" r:id="rId6"/>
  </sheets>
  <calcPr calcId="171027"/>
</workbook>
</file>

<file path=xl/sharedStrings.xml><?xml version="1.0" encoding="utf-8"?>
<sst xmlns="http://schemas.openxmlformats.org/spreadsheetml/2006/main" count="69" uniqueCount="65">
  <si>
    <t>Weekly P&amp;L — a quarter on one sheet</t>
  </si>
  <si>
    <t>A daily profit &amp; loss you can fill in at close in about 90 seconds. Every green cell is calculated for you — you only type the yellow ones.</t>
  </si>
  <si>
    <t>THREE STEPS</t>
  </si>
  <si>
    <t>1.  Set up once</t>
  </si>
  <si>
    <t>On “Start here”, type your tax rate, card fee, monthly fixed costs and how many weeks a month you trade (≈ 4.3). The sheet converts fixed costs to a weekly slice.</t>
  </si>
  <si>
    <t>2.  Log each week</t>
  </si>
  <si>
    <t>Once a week — a Sunday works well — total the week’s cash and card revenue, cost of goods and variable costs, and drop them into the week’s row. About ten minutes.</t>
  </si>
  <si>
    <t>3.  Watch the trend</t>
  </si>
  <si>
    <t>Thirteen weeks sit on one sheet, so profit rising, flat or slipping is obvious at a glance — early enough to act on.</t>
  </si>
  <si>
    <t>WHICH CELLS DO I TOUCH?</t>
  </si>
  <si>
    <t>Yellow cells</t>
  </si>
  <si>
    <t>You type these — today’s takings and costs.</t>
  </si>
  <si>
    <t>Green / bold cells</t>
  </si>
  <si>
    <t>Calculated for you — leave them alone.</t>
  </si>
  <si>
    <t>“Start here” sheet</t>
  </si>
  <si>
    <t>Your four settings. Set once, then forget.</t>
  </si>
  <si>
    <t>WHAT EACH COLUMN MEANS</t>
  </si>
  <si>
    <t>Cash / Card revenue</t>
  </si>
  <si>
    <t>The week’s takings, split by payment. The card column gets your card fee.</t>
  </si>
  <si>
    <t>COGS</t>
  </si>
  <si>
    <t>Cost of the goods you sold this week.</t>
  </si>
  <si>
    <t>Variable costs</t>
  </si>
  <si>
    <t>Other costs that moved with the week.</t>
  </si>
  <si>
    <t>Fixed slice (wk)</t>
  </si>
  <si>
    <t>Calculated: one week’s share of your monthly fixed costs.</t>
  </si>
  <si>
    <t>EBIT (week)</t>
  </si>
  <si>
    <t>Calculated: the week’s operating profit.</t>
  </si>
  <si>
    <t>Weekly is the honest minimum for businesses where a single day says little (studios, workshops, appointment-led services). For a café, restaurant or shop, use a daily template instead.</t>
  </si>
  <si>
    <t>When the spreadsheet stops getting filled in (it happens to everyone), nouz runs this exact daily P&amp;L for you — the math, the history and a 60-second phone entry. Try it free, no account: https://nouz.co/demo</t>
  </si>
  <si>
    <t>nouz — free daily P&amp;L template</t>
  </si>
  <si>
    <t>The weekly version: one row per week, a full quarter on one sheet. Roll up the week’s revenue and costs; the sheet nets tax, card fees and a weekly slice of fixed costs into the week’s profit.</t>
  </si>
  <si>
    <t>Type your numbers once. Every formula in the Daily sheet reads from here.</t>
  </si>
  <si>
    <t>Tax rate (VAT / sales tax), %</t>
  </si>
  <si>
    <t>The rate included in your prices.</t>
  </si>
  <si>
    <t>Card fee, % of card revenue</t>
  </si>
  <si>
    <t>Applies to CARD revenue only — never to cash.</t>
  </si>
  <si>
    <t>Monthly fixed costs, total</t>
  </si>
  <si>
    <t>Rent, insurance, salaries, software — everything that bills monthly regardless of sales.</t>
  </si>
  <si>
    <t>Weeks open per month</t>
  </si>
  <si>
    <t>Fixed costs are sliced to a weekly share (≈ 4.3 weeks in an average month).</t>
  </si>
  <si>
    <t>Break-even revenue per open day (before COGS/variable):</t>
  </si>
  <si>
    <t>Rough guide: the gross a day must ring up just to cover its fixed slice, assuming all-card. Your real break-even is higher once goods and staff costs join.</t>
  </si>
  <si>
    <t>Made by nouz — the daily P&amp;L app. Try it with sample data (no account): https://nouz.co/demo</t>
  </si>
  <si>
    <t>Week</t>
  </si>
  <si>
    <t>Cash revenue</t>
  </si>
  <si>
    <t>Card revenue</t>
  </si>
  <si>
    <t>Gross revenue</t>
  </si>
  <si>
    <t>Tax</t>
  </si>
  <si>
    <t>Card fees</t>
  </si>
  <si>
    <t>Net revenue</t>
  </si>
  <si>
    <t>Notes</t>
  </si>
  <si>
    <t>Wk 1</t>
  </si>
  <si>
    <t>Wk 2</t>
  </si>
  <si>
    <t>Wk 3</t>
  </si>
  <si>
    <t>Wk 4</t>
  </si>
  <si>
    <t>Wk 5</t>
  </si>
  <si>
    <t>Wk 6</t>
  </si>
  <si>
    <t>Wk 7</t>
  </si>
  <si>
    <t>Wk 8</t>
  </si>
  <si>
    <t>Wk 9</t>
  </si>
  <si>
    <t>Wk 10</t>
  </si>
  <si>
    <t>Wk 11</t>
  </si>
  <si>
    <t>Wk 12</t>
  </si>
  <si>
    <t>Wk 13</t>
  </si>
  <si>
    <t>Quarter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</si>
</sst>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6" x14ac:knownFonts="1">
    <font>
      <color theme="1"/>
      <family val="2"/>
      <scheme val="minor"/>
      <sz val="11"/>
      <name val="Calibri"/>
    </font>
    <font>
      <b/>
      <color rgb="FF111111"/>
      <sz val="16"/>
    </font>
    <font>
      <color rgb="FF6B7280"/>
      <sz val="11"/>
    </font>
    <font>
      <b/>
      <color rgb="FF1D9E75"/>
      <sz val="11"/>
    </font>
    <font>
      <b/>
      <sz val="11"/>
    </font>
    <font>
      <color rgb="FF111111"/>
      <sz val="11"/>
    </font>
    <font>
      <b/>
      <sz val="10.5"/>
    </font>
    <font>
      <color rgb="FF111111"/>
      <sz val="10.5"/>
    </font>
    <font>
      <i/>
      <color rgb="FF6B7280"/>
      <sz val="10.5"/>
    </font>
    <font>
      <color rgb="FF1D9E75"/>
      <sz val="10.5"/>
    </font>
    <font>
      <b/>
      <color rgb="FF1D9E75"/>
    </font>
    <font>
      <color rgb="FF6B7280"/>
      <sz val="10"/>
    </font>
    <font>
      <sz val="11"/>
    </font>
    <font>
      <b/>
    </font>
    <font>
      <color rgb="FF1D9E75"/>
      <sz val="10"/>
    </font>
    <font>
      <b/>
      <color rgb="FFFFFFFF"/>
      <sz val="11"/>
    </font>
  </fonts>
  <fills count="5">
    <fill>
      <patternFill patternType="none"/>
    </fill>
    <fill>
      <patternFill patternType="gray125"/>
    </fill>
    <fill>
      <patternFill patternType="solid">
        <fgColor rgb="FFFAFAFA"/>
      </patternFill>
    </fill>
    <fill>
      <patternFill patternType="solid">
        <fgColor rgb="FFF0FDF4"/>
      </patternFill>
    </fill>
    <fill>
      <patternFill patternType="solid">
        <fgColor rgb="FF111111"/>
      </patternFill>
    </fill>
  </fills>
  <borders count="4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  <border>
      <left/>
      <right/>
      <top/>
      <bottom style="thin">
        <color rgb="FFE5E7EB"/>
      </bottom>
      <diagonal/>
    </border>
    <border>
      <left/>
      <right/>
      <top style="medium">
        <color rgb="FF111111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4" fillId="2" borderId="1" xfId="0" applyFont="1" applyFill="1" applyBorder="1"/>
    <xf numFmtId="0" fontId="4" fillId="3" borderId="1" xfId="0" applyFont="1" applyFill="1" applyBorder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164" fontId="10" fillId="3" borderId="1" xfId="0" applyNumberFormat="1" applyFont="1" applyFill="1" applyBorder="1"/>
    <xf numFmtId="0" fontId="11" fillId="0" borderId="0" xfId="0" applyFont="1"/>
    <xf numFmtId="2" fontId="10" fillId="3" borderId="1" xfId="0" applyNumberFormat="1" applyFont="1" applyFill="1" applyBorder="1"/>
    <xf numFmtId="4" fontId="10" fillId="3" borderId="1" xfId="0" applyNumberFormat="1" applyFont="1" applyFill="1" applyBorder="1"/>
    <xf numFmtId="0" fontId="12" fillId="0" borderId="0" xfId="0" applyFont="1"/>
    <xf numFmtId="4" fontId="13" fillId="0" borderId="0" xfId="0" applyNumberFormat="1" applyFont="1"/>
    <xf numFmtId="0" fontId="14" fillId="0" borderId="0" xfId="0" applyFont="1"/>
    <xf numFmtId="0" fontId="15" fillId="4" borderId="2" xfId="0" applyFont="1" applyFill="1" applyBorder="1" applyAlignment="1">
      <alignment vertical="center" wrapText="1"/>
    </xf>
    <xf numFmtId="0" fontId="0" fillId="0" borderId="2" xfId="0" applyBorder="1"/>
    <xf numFmtId="4" fontId="0" fillId="2" borderId="2" xfId="0" applyNumberFormat="1" applyFill="1" applyBorder="1"/>
    <xf numFmtId="4" fontId="0" fillId="0" borderId="2" xfId="0" applyNumberFormat="1" applyBorder="1"/>
    <xf numFmtId="0" fontId="13" fillId="0" borderId="0" xfId="0" applyFont="1"/>
    <xf numFmtId="0" fontId="13" fillId="0" borderId="3" xfId="0" applyFont="1" applyBorder="1"/>
    <xf numFmtId="4" fontId="13" fillId="0" borderId="3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23"/>
  <sheetViews>
    <sheetView workbookViewId="0" showGridLines="0"/>
  </sheetViews>
  <sheetFormatPr defaultRowHeight="15" outlineLevelRow="0" outlineLevelCol="0" x14ac:dyDescent="55" defaultColWidth="14"/>
  <cols>
    <col min="1" max="1" width="4" customWidth="1"/>
    <col min="2" max="2" width="30" customWidth="1"/>
    <col min="3" max="3" width="78" customWidth="1"/>
  </cols>
  <sheetData>
    <row r="1" spans="2:2" x14ac:dyDescent="0.25">
      <c r="B1" s="1" t="s">
        <v>0</v>
      </c>
    </row>
    <row r="2" ht="30" customHeight="1" spans="2:3" x14ac:dyDescent="0.25">
      <c r="B2" s="2" t="s">
        <v>1</v>
      </c>
      <c r="C2" s="2"/>
    </row>
    <row r="4" spans="2:2" x14ac:dyDescent="0.25">
      <c r="B4" s="3" t="s">
        <v>2</v>
      </c>
    </row>
    <row r="5" ht="45" customHeight="1" spans="2:3" x14ac:dyDescent="0.25">
      <c r="B5" s="4" t="s">
        <v>3</v>
      </c>
      <c r="C5" s="5" t="s">
        <v>4</v>
      </c>
    </row>
    <row r="6" ht="45" customHeight="1" spans="2:3" x14ac:dyDescent="0.25">
      <c r="B6" s="4" t="s">
        <v>5</v>
      </c>
      <c r="C6" s="5" t="s">
        <v>6</v>
      </c>
    </row>
    <row r="7" ht="30" customHeight="1" spans="2:3" x14ac:dyDescent="0.25">
      <c r="B7" s="4" t="s">
        <v>7</v>
      </c>
      <c r="C7" s="5" t="s">
        <v>8</v>
      </c>
    </row>
    <row r="9" spans="2:2" x14ac:dyDescent="0.25">
      <c r="B9" s="3" t="s">
        <v>9</v>
      </c>
    </row>
    <row r="10" spans="2:3" x14ac:dyDescent="0.25">
      <c r="B10" s="6" t="s">
        <v>10</v>
      </c>
      <c r="C10" s="5" t="s">
        <v>11</v>
      </c>
    </row>
    <row r="11" spans="2:3" x14ac:dyDescent="0.25">
      <c r="B11" s="7" t="s">
        <v>12</v>
      </c>
      <c r="C11" s="5" t="s">
        <v>13</v>
      </c>
    </row>
    <row r="12" spans="2:3" x14ac:dyDescent="0.25">
      <c r="B12" s="4" t="s">
        <v>14</v>
      </c>
      <c r="C12" s="5" t="s">
        <v>15</v>
      </c>
    </row>
    <row r="14" spans="2:2" x14ac:dyDescent="0.25">
      <c r="B14" s="3" t="s">
        <v>16</v>
      </c>
    </row>
    <row r="15" ht="24" customHeight="1" spans="2:3" x14ac:dyDescent="0.25">
      <c r="B15" s="8" t="s">
        <v>17</v>
      </c>
      <c r="C15" s="9" t="s">
        <v>18</v>
      </c>
    </row>
    <row r="16" ht="24" customHeight="1" spans="2:3" x14ac:dyDescent="0.25">
      <c r="B16" s="8" t="s">
        <v>19</v>
      </c>
      <c r="C16" s="9" t="s">
        <v>20</v>
      </c>
    </row>
    <row r="17" ht="24" customHeight="1" spans="2:3" x14ac:dyDescent="0.25">
      <c r="B17" s="8" t="s">
        <v>21</v>
      </c>
      <c r="C17" s="9" t="s">
        <v>22</v>
      </c>
    </row>
    <row r="18" ht="24" customHeight="1" spans="2:3" x14ac:dyDescent="0.25">
      <c r="B18" s="8" t="s">
        <v>23</v>
      </c>
      <c r="C18" s="9" t="s">
        <v>24</v>
      </c>
    </row>
    <row r="19" ht="24" customHeight="1" spans="2:3" x14ac:dyDescent="0.25">
      <c r="B19" s="8" t="s">
        <v>25</v>
      </c>
      <c r="C19" s="9" t="s">
        <v>26</v>
      </c>
    </row>
    <row r="21" ht="30" customHeight="1" spans="2:3" x14ac:dyDescent="0.25">
      <c r="B21" s="10" t="s">
        <v>27</v>
      </c>
      <c r="C21" s="10"/>
    </row>
    <row r="23" ht="30" customHeight="1" spans="2:3" x14ac:dyDescent="0.25">
      <c r="B23" s="11" t="s">
        <v>28</v>
      </c>
      <c r="C23" s="11"/>
    </row>
  </sheetData>
  <mergeCells count="3">
    <mergeCell ref="B2:C2"/>
    <mergeCell ref="B21:C21"/>
    <mergeCell ref="B23:C23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"/>
  <sheetFormatPr defaultRowHeight="15" outlineLevelRow="0" outlineLevelCol="0" x14ac:dyDescent="55" defaultColWidth="16"/>
  <cols>
    <col min="1" max="1" width="42" customWidth="1"/>
    <col min="2" max="2" width="16" customWidth="1"/>
    <col min="3" max="3" width="64" customWidth="1"/>
  </cols>
  <sheetData>
    <row r="1" spans="1:1" x14ac:dyDescent="0.25">
      <c r="A1" s="1" t="s">
        <v>29</v>
      </c>
    </row>
    <row r="2" ht="30" customHeight="1" spans="1:3" x14ac:dyDescent="0.25">
      <c r="A2" s="2" t="s">
        <v>30</v>
      </c>
      <c r="B2" s="2"/>
      <c r="C2" s="2"/>
    </row>
    <row r="4" spans="1:1" x14ac:dyDescent="0.25">
      <c r="A4" s="4" t="s">
        <v>31</v>
      </c>
    </row>
    <row r="5" spans="1:3" x14ac:dyDescent="0.25">
      <c r="A5" s="4" t="s">
        <v>32</v>
      </c>
      <c r="B5" s="12">
        <v>20</v>
      </c>
      <c r="C5" s="13" t="s">
        <v>33</v>
      </c>
    </row>
    <row r="6" spans="1:3" x14ac:dyDescent="0.25">
      <c r="A6" s="4" t="s">
        <v>34</v>
      </c>
      <c r="B6" s="14">
        <v>1.5</v>
      </c>
      <c r="C6" s="13" t="s">
        <v>35</v>
      </c>
    </row>
    <row r="7" spans="1:3" x14ac:dyDescent="0.25">
      <c r="A7" s="4" t="s">
        <v>36</v>
      </c>
      <c r="B7" s="15">
        <v>3000</v>
      </c>
      <c r="C7" s="13" t="s">
        <v>37</v>
      </c>
    </row>
    <row r="8" spans="1:3" x14ac:dyDescent="0.25">
      <c r="A8" s="4" t="s">
        <v>38</v>
      </c>
      <c r="B8" s="12">
        <v>4.3</v>
      </c>
      <c r="C8" s="13" t="s">
        <v>39</v>
      </c>
    </row>
    <row r="10" spans="1:3" x14ac:dyDescent="0.25">
      <c r="A10" s="16" t="s">
        <v>40</v>
      </c>
      <c r="B10" s="17">
        <f>ROUND(('Start here'!$B$7/'Start here'!$B$8)/(1-('Start here'!$B$5/(100+'Start here'!$B$5))-('Start here'!$B$6/100)),2)</f>
      </c>
      <c r="C10" s="13" t="s">
        <v>41</v>
      </c>
    </row>
    <row r="12" spans="1:1" x14ac:dyDescent="0.25">
      <c r="A12" s="18" t="s">
        <v>42</v>
      </c>
    </row>
  </sheetData>
  <mergeCells count="1">
    <mergeCell ref="A2:C2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8" customWidth="1"/>
    <col min="2" max="4" width="14" customWidth="1"/>
    <col min="5" max="6" width="10" customWidth="1"/>
    <col min="7" max="7" width="14" customWidth="1"/>
    <col min="8" max="8" width="10" customWidth="1"/>
    <col min="9" max="9" width="14" customWidth="1"/>
    <col min="10" max="10" width="13" customWidth="1"/>
    <col min="11" max="11" width="14" customWidth="1"/>
    <col min="12" max="12" width="28" customWidth="1"/>
  </cols>
  <sheetData>
    <row r="1" ht="30" customHeight="1" spans="1:12" x14ac:dyDescent="0.25">
      <c r="A1" s="19" t="s">
        <v>43</v>
      </c>
      <c r="B1" s="19" t="s">
        <v>44</v>
      </c>
      <c r="C1" s="19" t="s">
        <v>45</v>
      </c>
      <c r="D1" s="19" t="s">
        <v>46</v>
      </c>
      <c r="E1" s="19" t="s">
        <v>47</v>
      </c>
      <c r="F1" s="19" t="s">
        <v>48</v>
      </c>
      <c r="G1" s="19" t="s">
        <v>49</v>
      </c>
      <c r="H1" s="19" t="s">
        <v>19</v>
      </c>
      <c r="I1" s="19" t="s">
        <v>21</v>
      </c>
      <c r="J1" s="19" t="s">
        <v>23</v>
      </c>
      <c r="K1" s="19" t="s">
        <v>25</v>
      </c>
      <c r="L1" s="19" t="s">
        <v>50</v>
      </c>
    </row>
    <row r="2" spans="1:12" x14ac:dyDescent="0.25">
      <c r="A2" s="20" t="s">
        <v>51</v>
      </c>
      <c r="B2" s="21"/>
      <c r="C2" s="21"/>
      <c r="D2" s="22">
        <f>B2+C2</f>
      </c>
      <c r="E2" s="22">
        <f>ROUND(D2*'Start here'!$B$5/(100+'Start here'!$B$5),2)</f>
      </c>
      <c r="F2" s="22">
        <f>ROUND(C2*'Start here'!$B$6/100,2)</f>
      </c>
      <c r="G2" s="22">
        <f>D2-E2-F2</f>
      </c>
      <c r="H2" s="21"/>
      <c r="I2" s="21"/>
      <c r="J2" s="22">
        <f>IF(D2&gt;0,ROUND('Start here'!$B$7/'Start here'!$B$8,2),0)</f>
      </c>
      <c r="K2" s="22">
        <f>G2-H2-I2-J2</f>
      </c>
      <c r="L2" s="22"/>
    </row>
    <row r="3" spans="1:12" x14ac:dyDescent="0.25">
      <c r="A3" s="20" t="s">
        <v>52</v>
      </c>
      <c r="B3" s="21"/>
      <c r="C3" s="21"/>
      <c r="D3" s="22">
        <f>B3+C3</f>
      </c>
      <c r="E3" s="22">
        <f>ROUND(D3*'Start here'!$B$5/(100+'Start here'!$B$5),2)</f>
      </c>
      <c r="F3" s="22">
        <f>ROUND(C3*'Start here'!$B$6/100,2)</f>
      </c>
      <c r="G3" s="22">
        <f>D3-E3-F3</f>
      </c>
      <c r="H3" s="21"/>
      <c r="I3" s="21"/>
      <c r="J3" s="22">
        <f>IF(D3&gt;0,ROUND('Start here'!$B$7/'Start here'!$B$8,2),0)</f>
      </c>
      <c r="K3" s="22">
        <f>G3-H3-I3-J3</f>
      </c>
      <c r="L3" s="22"/>
    </row>
    <row r="4" spans="1:12" x14ac:dyDescent="0.25">
      <c r="A4" s="20" t="s">
        <v>53</v>
      </c>
      <c r="B4" s="21"/>
      <c r="C4" s="21"/>
      <c r="D4" s="22">
        <f>B4+C4</f>
      </c>
      <c r="E4" s="22">
        <f>ROUND(D4*'Start here'!$B$5/(100+'Start here'!$B$5),2)</f>
      </c>
      <c r="F4" s="22">
        <f>ROUND(C4*'Start here'!$B$6/100,2)</f>
      </c>
      <c r="G4" s="22">
        <f>D4-E4-F4</f>
      </c>
      <c r="H4" s="21"/>
      <c r="I4" s="21"/>
      <c r="J4" s="22">
        <f>IF(D4&gt;0,ROUND('Start here'!$B$7/'Start here'!$B$8,2),0)</f>
      </c>
      <c r="K4" s="22">
        <f>G4-H4-I4-J4</f>
      </c>
      <c r="L4" s="22"/>
    </row>
    <row r="5" spans="1:12" x14ac:dyDescent="0.25">
      <c r="A5" s="20" t="s">
        <v>54</v>
      </c>
      <c r="B5" s="21"/>
      <c r="C5" s="21"/>
      <c r="D5" s="22">
        <f>B5+C5</f>
      </c>
      <c r="E5" s="22">
        <f>ROUND(D5*'Start here'!$B$5/(100+'Start here'!$B$5),2)</f>
      </c>
      <c r="F5" s="22">
        <f>ROUND(C5*'Start here'!$B$6/100,2)</f>
      </c>
      <c r="G5" s="22">
        <f>D5-E5-F5</f>
      </c>
      <c r="H5" s="21"/>
      <c r="I5" s="21"/>
      <c r="J5" s="22">
        <f>IF(D5&gt;0,ROUND('Start here'!$B$7/'Start here'!$B$8,2),0)</f>
      </c>
      <c r="K5" s="22">
        <f>G5-H5-I5-J5</f>
      </c>
      <c r="L5" s="22"/>
    </row>
    <row r="6" spans="1:12" x14ac:dyDescent="0.25">
      <c r="A6" s="20" t="s">
        <v>55</v>
      </c>
      <c r="B6" s="21"/>
      <c r="C6" s="21"/>
      <c r="D6" s="22">
        <f>B6+C6</f>
      </c>
      <c r="E6" s="22">
        <f>ROUND(D6*'Start here'!$B$5/(100+'Start here'!$B$5),2)</f>
      </c>
      <c r="F6" s="22">
        <f>ROUND(C6*'Start here'!$B$6/100,2)</f>
      </c>
      <c r="G6" s="22">
        <f>D6-E6-F6</f>
      </c>
      <c r="H6" s="21"/>
      <c r="I6" s="21"/>
      <c r="J6" s="22">
        <f>IF(D6&gt;0,ROUND('Start here'!$B$7/'Start here'!$B$8,2),0)</f>
      </c>
      <c r="K6" s="22">
        <f>G6-H6-I6-J6</f>
      </c>
      <c r="L6" s="22"/>
    </row>
    <row r="7" spans="1:12" x14ac:dyDescent="0.25">
      <c r="A7" s="20" t="s">
        <v>56</v>
      </c>
      <c r="B7" s="21"/>
      <c r="C7" s="21"/>
      <c r="D7" s="22">
        <f>B7+C7</f>
      </c>
      <c r="E7" s="22">
        <f>ROUND(D7*'Start here'!$B$5/(100+'Start here'!$B$5),2)</f>
      </c>
      <c r="F7" s="22">
        <f>ROUND(C7*'Start here'!$B$6/100,2)</f>
      </c>
      <c r="G7" s="22">
        <f>D7-E7-F7</f>
      </c>
      <c r="H7" s="21"/>
      <c r="I7" s="21"/>
      <c r="J7" s="22">
        <f>IF(D7&gt;0,ROUND('Start here'!$B$7/'Start here'!$B$8,2),0)</f>
      </c>
      <c r="K7" s="22">
        <f>G7-H7-I7-J7</f>
      </c>
      <c r="L7" s="22"/>
    </row>
    <row r="8" spans="1:12" x14ac:dyDescent="0.25">
      <c r="A8" s="20" t="s">
        <v>57</v>
      </c>
      <c r="B8" s="21"/>
      <c r="C8" s="21"/>
      <c r="D8" s="22">
        <f>B8+C8</f>
      </c>
      <c r="E8" s="22">
        <f>ROUND(D8*'Start here'!$B$5/(100+'Start here'!$B$5),2)</f>
      </c>
      <c r="F8" s="22">
        <f>ROUND(C8*'Start here'!$B$6/100,2)</f>
      </c>
      <c r="G8" s="22">
        <f>D8-E8-F8</f>
      </c>
      <c r="H8" s="21"/>
      <c r="I8" s="21"/>
      <c r="J8" s="22">
        <f>IF(D8&gt;0,ROUND('Start here'!$B$7/'Start here'!$B$8,2),0)</f>
      </c>
      <c r="K8" s="22">
        <f>G8-H8-I8-J8</f>
      </c>
      <c r="L8" s="22"/>
    </row>
    <row r="9" spans="1:12" x14ac:dyDescent="0.25">
      <c r="A9" s="20" t="s">
        <v>58</v>
      </c>
      <c r="B9" s="21"/>
      <c r="C9" s="21"/>
      <c r="D9" s="22">
        <f>B9+C9</f>
      </c>
      <c r="E9" s="22">
        <f>ROUND(D9*'Start here'!$B$5/(100+'Start here'!$B$5),2)</f>
      </c>
      <c r="F9" s="22">
        <f>ROUND(C9*'Start here'!$B$6/100,2)</f>
      </c>
      <c r="G9" s="22">
        <f>D9-E9-F9</f>
      </c>
      <c r="H9" s="21"/>
      <c r="I9" s="21"/>
      <c r="J9" s="22">
        <f>IF(D9&gt;0,ROUND('Start here'!$B$7/'Start here'!$B$8,2),0)</f>
      </c>
      <c r="K9" s="22">
        <f>G9-H9-I9-J9</f>
      </c>
      <c r="L9" s="22"/>
    </row>
    <row r="10" spans="1:12" x14ac:dyDescent="0.25">
      <c r="A10" s="20" t="s">
        <v>59</v>
      </c>
      <c r="B10" s="21"/>
      <c r="C10" s="21"/>
      <c r="D10" s="22">
        <f>B10+C10</f>
      </c>
      <c r="E10" s="22">
        <f>ROUND(D10*'Start here'!$B$5/(100+'Start here'!$B$5),2)</f>
      </c>
      <c r="F10" s="22">
        <f>ROUND(C10*'Start here'!$B$6/100,2)</f>
      </c>
      <c r="G10" s="22">
        <f>D10-E10-F10</f>
      </c>
      <c r="H10" s="21"/>
      <c r="I10" s="21"/>
      <c r="J10" s="22">
        <f>IF(D10&gt;0,ROUND('Start here'!$B$7/'Start here'!$B$8,2),0)</f>
      </c>
      <c r="K10" s="22">
        <f>G10-H10-I10-J10</f>
      </c>
      <c r="L10" s="22"/>
    </row>
    <row r="11" spans="1:12" x14ac:dyDescent="0.25">
      <c r="A11" s="20" t="s">
        <v>60</v>
      </c>
      <c r="B11" s="21"/>
      <c r="C11" s="21"/>
      <c r="D11" s="22">
        <f>B11+C11</f>
      </c>
      <c r="E11" s="22">
        <f>ROUND(D11*'Start here'!$B$5/(100+'Start here'!$B$5),2)</f>
      </c>
      <c r="F11" s="22">
        <f>ROUND(C11*'Start here'!$B$6/100,2)</f>
      </c>
      <c r="G11" s="22">
        <f>D11-E11-F11</f>
      </c>
      <c r="H11" s="21"/>
      <c r="I11" s="21"/>
      <c r="J11" s="22">
        <f>IF(D11&gt;0,ROUND('Start here'!$B$7/'Start here'!$B$8,2),0)</f>
      </c>
      <c r="K11" s="22">
        <f>G11-H11-I11-J11</f>
      </c>
      <c r="L11" s="22"/>
    </row>
    <row r="12" spans="1:12" x14ac:dyDescent="0.25">
      <c r="A12" s="20" t="s">
        <v>61</v>
      </c>
      <c r="B12" s="21"/>
      <c r="C12" s="21"/>
      <c r="D12" s="22">
        <f>B12+C12</f>
      </c>
      <c r="E12" s="22">
        <f>ROUND(D12*'Start here'!$B$5/(100+'Start here'!$B$5),2)</f>
      </c>
      <c r="F12" s="22">
        <f>ROUND(C12*'Start here'!$B$6/100,2)</f>
      </c>
      <c r="G12" s="22">
        <f>D12-E12-F12</f>
      </c>
      <c r="H12" s="21"/>
      <c r="I12" s="21"/>
      <c r="J12" s="22">
        <f>IF(D12&gt;0,ROUND('Start here'!$B$7/'Start here'!$B$8,2),0)</f>
      </c>
      <c r="K12" s="22">
        <f>G12-H12-I12-J12</f>
      </c>
      <c r="L12" s="22"/>
    </row>
    <row r="13" spans="1:12" x14ac:dyDescent="0.25">
      <c r="A13" s="20" t="s">
        <v>62</v>
      </c>
      <c r="B13" s="21"/>
      <c r="C13" s="21"/>
      <c r="D13" s="22">
        <f>B13+C13</f>
      </c>
      <c r="E13" s="22">
        <f>ROUND(D13*'Start here'!$B$5/(100+'Start here'!$B$5),2)</f>
      </c>
      <c r="F13" s="22">
        <f>ROUND(C13*'Start here'!$B$6/100,2)</f>
      </c>
      <c r="G13" s="22">
        <f>D13-E13-F13</f>
      </c>
      <c r="H13" s="21"/>
      <c r="I13" s="21"/>
      <c r="J13" s="22">
        <f>IF(D13&gt;0,ROUND('Start here'!$B$7/'Start here'!$B$8,2),0)</f>
      </c>
      <c r="K13" s="22">
        <f>G13-H13-I13-J13</f>
      </c>
      <c r="L13" s="22"/>
    </row>
    <row r="14" spans="1:12" x14ac:dyDescent="0.25">
      <c r="A14" s="20" t="s">
        <v>63</v>
      </c>
      <c r="B14" s="21"/>
      <c r="C14" s="21"/>
      <c r="D14" s="22">
        <f>B14+C14</f>
      </c>
      <c r="E14" s="22">
        <f>ROUND(D14*'Start here'!$B$5/(100+'Start here'!$B$5),2)</f>
      </c>
      <c r="F14" s="22">
        <f>ROUND(C14*'Start here'!$B$6/100,2)</f>
      </c>
      <c r="G14" s="22">
        <f>D14-E14-F14</f>
      </c>
      <c r="H14" s="21"/>
      <c r="I14" s="21"/>
      <c r="J14" s="22">
        <f>IF(D14&gt;0,ROUND('Start here'!$B$7/'Start here'!$B$8,2),0)</f>
      </c>
      <c r="K14" s="22">
        <f>G14-H14-I14-J14</f>
      </c>
      <c r="L14" s="22"/>
    </row>
    <row r="15" spans="1:12" s="23" customFormat="1" x14ac:dyDescent="0.25">
      <c r="A15" s="24" t="s">
        <v>64</v>
      </c>
      <c r="B15" s="25">
        <f>SUM(B2:B14)</f>
      </c>
      <c r="C15" s="25">
        <f>SUM(C2:C14)</f>
      </c>
      <c r="D15" s="25">
        <f>SUM(D2:D14)</f>
      </c>
      <c r="E15" s="25">
        <f>SUM(E2:E14)</f>
      </c>
      <c r="F15" s="25">
        <f>SUM(F2:F14)</f>
      </c>
      <c r="G15" s="25">
        <f>SUM(G2:G14)</f>
      </c>
      <c r="H15" s="25">
        <f>SUM(H2:H14)</f>
      </c>
      <c r="I15" s="25">
        <f>SUM(I2:I14)</f>
      </c>
      <c r="J15" s="25">
        <f>SUM(J2:J14)</f>
      </c>
      <c r="K15" s="25">
        <f>SUM(K2:K14)</f>
      </c>
      <c r="L15" s="25">
        <f>SUM(L2:L14)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How to use</vt:lpstr>
      <vt:lpstr>Start here</vt:lpstr>
      <vt:lpstr>Weekly P&amp;L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nouz — nouz.co</dc:creator>
  <dc:title/>
  <dc:subject/>
  <dc:description/>
  <cp:keywords/>
  <cp:category/>
  <cp:lastModifiedBy>Unknown</cp:lastModifiedBy>
  <dcterms:created xsi:type="dcterms:W3CDTF">2026-07-06T00:00:00Z</dcterms:created>
  <dcterms:modified xsi:type="dcterms:W3CDTF">2026-07-06T00:00:00Z</dcterms:modified>
</cp:coreProperties>
</file>